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_ofertowy" sheetId="1" r:id="rId1"/>
    <sheet name="Kosztorys_OFE_DRUK" sheetId="2" state="hidden" r:id="rId2"/>
  </sheets>
  <definedNames>
    <definedName name="_xlnm.Print_Area" localSheetId="1">'Kosztorys_OFE_DRUK'!$A$1:$G$39</definedName>
    <definedName name="_xlnm.Print_Area" localSheetId="0">'Kosztorys_ofertowy'!$A$1:$G$35</definedName>
    <definedName name="_xlnm.Print_Titles" localSheetId="1">'Kosztorys_OFE_DRUK'!$4:$4</definedName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<sst xmlns="http://schemas.openxmlformats.org/spreadsheetml/2006/main" count="242" uniqueCount="111">
  <si>
    <t>2.1</t>
  </si>
  <si>
    <t>4.2</t>
  </si>
  <si>
    <t>5.4</t>
  </si>
  <si>
    <t>3.3</t>
  </si>
  <si>
    <t>2.3</t>
  </si>
  <si>
    <t>3.1</t>
  </si>
  <si>
    <t>4.4</t>
  </si>
  <si>
    <t>5.2</t>
  </si>
  <si>
    <t>1</t>
  </si>
  <si>
    <t>5</t>
  </si>
  <si>
    <t>1.1</t>
  </si>
  <si>
    <t>Ilość</t>
  </si>
  <si>
    <t>3</t>
  </si>
  <si>
    <t>m2</t>
  </si>
  <si>
    <t>ROBOTY ZIEMNE</t>
  </si>
  <si>
    <t>1.3</t>
  </si>
  <si>
    <t>5.1</t>
  </si>
  <si>
    <t>3.2</t>
  </si>
  <si>
    <t>km</t>
  </si>
  <si>
    <t>m</t>
  </si>
  <si>
    <t>5.5</t>
  </si>
  <si>
    <t>4.3</t>
  </si>
  <si>
    <t>5.3</t>
  </si>
  <si>
    <t>4.5</t>
  </si>
  <si>
    <t>4.1</t>
  </si>
  <si>
    <t>3.4</t>
  </si>
  <si>
    <t>2.2</t>
  </si>
  <si>
    <t>4</t>
  </si>
  <si>
    <t>1.4</t>
  </si>
  <si>
    <t>1.2</t>
  </si>
  <si>
    <t>2</t>
  </si>
  <si>
    <t>m3</t>
  </si>
  <si>
    <t>ROBOTY PRZYGOTOWAWCZE I ROZBIÓRKOWE</t>
  </si>
  <si>
    <t>Skropienie nawierzchni drogowej emulsją asfaltową</t>
  </si>
  <si>
    <t>Nawierzchnie z betonu asfaltowego grysowo-żwirowego dla kategorii ruchu KR1, warstwa asfaltowa wiążąca grubości 4 cm</t>
  </si>
  <si>
    <t>Mechaniczne karczowanie, zagajniki i zarośla gęste</t>
  </si>
  <si>
    <t>ha</t>
  </si>
  <si>
    <t>Oczyszczenie terenu z pozostałości po wykarczowaniu, drobne gałęzie, korzenie i kora</t>
  </si>
  <si>
    <t>NAWIERZCHNIE</t>
  </si>
  <si>
    <t>ROBOTY WYKOŃCZENIOWE</t>
  </si>
  <si>
    <t xml:space="preserve">Oczyszczanie rowu z namułu, z wyprofilowaniem skarp, grubość namułu 20 cm </t>
  </si>
  <si>
    <t>Zagęszczanie nasypów, ubijakami mechanicznymi, grunt kategorii I-IV</t>
  </si>
  <si>
    <t>Podbudowy z kruszyw, tłuczeń klinowany klińcem frakcji 20-63mm, warstwa dolna, grubość warstwy po zagęszczeniu 10 cm</t>
  </si>
  <si>
    <t>Podbudowy z kruszyw, mieszanka tłuczniowo-klińcowa frakcji 5-32mm, warstwa górna, grubość warstwy po zagęszczeniu 5 cm</t>
  </si>
  <si>
    <t>PODBUDOWY</t>
  </si>
  <si>
    <t>Jedn.</t>
  </si>
  <si>
    <t>Nawierzchnie z betonu asfaltowego grysowo-żwirowego dla kategorii ruchu KR1, warstwa asfaltowa ścieralna grubości 3 cm</t>
  </si>
  <si>
    <t>Lp.</t>
  </si>
  <si>
    <t>Roboty pomiarowe przy liniowych robotach ziemnych, trasa dróg w terenie pagórkowatym lub podgórskim</t>
  </si>
  <si>
    <t>Podbudowy z kruszyw, pospółka, warstwa dolna, grubość warstwy po zagęszczeniu 20 cm</t>
  </si>
  <si>
    <t>Stabilizacja cementem warstwy pospółki z poz. j.w, grubość podbudowy po zagęszczeniu 20 cm</t>
  </si>
  <si>
    <t>Rozebranie przepustów rurowych, rury betonowe Fi·40·cm</t>
  </si>
  <si>
    <t>ODWODNIENIE</t>
  </si>
  <si>
    <t>Dokop - roboty ziemne koparkami podsiębiernymi z transportem urobku samochodami samowyładowczymi do 1km, grunt kategorii II - pospółka (materiał Wykonawca pozyska na własny koszt)</t>
  </si>
  <si>
    <t>Zasypywanie wykopów liniowych, grunt kategorii II</t>
  </si>
  <si>
    <t>Zagęszczanie nasypów, ubijakami mechanicznymi, grunt sypki kategorii II</t>
  </si>
  <si>
    <t>6</t>
  </si>
  <si>
    <t>6.1</t>
  </si>
  <si>
    <t>6.3</t>
  </si>
  <si>
    <t>Nawierzchnie z tłucznia kamiennego, warstwa górna, grubość warstwy po uwałowaniu 7 cm, pobocza i zjazdy</t>
  </si>
  <si>
    <t>Dok. Projektowa
ST nr 1</t>
  </si>
  <si>
    <t>Dok. Projektowa
ST nr 2</t>
  </si>
  <si>
    <t>Dok. Projektowa
ST nr 3</t>
  </si>
  <si>
    <t>Dok. Projektowa
ST nr 4</t>
  </si>
  <si>
    <t>Dok. Projektowa
ST nr 8</t>
  </si>
  <si>
    <t>Dok. Projektowa
ST nr 5</t>
  </si>
  <si>
    <t>Dok. Projektowa
ST nr 6</t>
  </si>
  <si>
    <t>Dok. Projektowa
ST nr 7</t>
  </si>
  <si>
    <t>Dok. Projektowa
ST nr 9</t>
  </si>
  <si>
    <t>Razem netto</t>
  </si>
  <si>
    <t>Podatek VAT 23%</t>
  </si>
  <si>
    <t>Razem brutto</t>
  </si>
  <si>
    <t>Podstawa
wyceny *)</t>
  </si>
  <si>
    <t>Wartość
netto</t>
  </si>
  <si>
    <t>Rodzaj robót</t>
  </si>
  <si>
    <t>KOSZTORYS OFERTOWY</t>
  </si>
  <si>
    <t>1.5</t>
  </si>
  <si>
    <t>6.2</t>
  </si>
  <si>
    <t>Dok. Projektowa
ST nr 10</t>
  </si>
  <si>
    <t>Ścieki z elementów betonowych, na podsypce cementowo-piaskowej 1:4 grubości 5 cm, korytko ściekowe grubości 15·cm</t>
  </si>
  <si>
    <t>Dok. Projektowa
ST nr 11</t>
  </si>
  <si>
    <t xml:space="preserve">Umocnienie skarp rowów płytami prefabrykowanymi betonowymi wielootworowymi na podsypce cementowo-piaskowej grubości 10 cm, płyty 40x60x8cm </t>
  </si>
  <si>
    <t>Dokop - roboty ziemne koparkami podsiębiernymi z transportem urobku samochodami samowyładowczymi do 1·km, koparka 0,15·m3, grunt kategorii I-II - pospółka (dokop Wykonawca pozyska na własny koszt)</t>
  </si>
  <si>
    <t>Ręczne formowanie nasypów z ziemi dowożonej samochodami, samowyładowczymi, kategoria gruntu I-II</t>
  </si>
  <si>
    <t>Profilowanie i zagęszczenie podłoża pod warstwy konstrukcyjne nawierzchni, w gruncie kategorii l-IV</t>
  </si>
  <si>
    <t xml:space="preserve">Przebudowa drogi "Nad Spółdzielnią do Husa" w km 0+000-0+210 
dz. nr ewid. 2264 w miejscowości Piątkowa </t>
  </si>
  <si>
    <t>Rozebranie ścieków z elementów betonowych, podsypka cementowo-piaskowa, elementy betonowe grubości 15·cm</t>
  </si>
  <si>
    <t>Ścianki czołowe betonowe prefabrykowane dla przepustów rurowych z rur Fi·60·cm</t>
  </si>
  <si>
    <t>Części przelotowe prefabrykowanych przepustów drogowych rurowych 1-otworowych, rury dwuścienne karbowane z tworzywa sztucznego o sztywności obwodowej SN8, średnica wewnętrzna fi 60 cm, na ławie z tłucznia kamiennego grubości 30 cm i szerokości 100 cm</t>
  </si>
  <si>
    <t>3.5</t>
  </si>
  <si>
    <t>szt.</t>
  </si>
  <si>
    <t>Cena
jedn.</t>
  </si>
  <si>
    <t>*) ST - Specyfikacja Techniczna</t>
  </si>
  <si>
    <t xml:space="preserve">Przebudowa drogi gminnej nr 108067R Piątowa Wygon 
w km od 1+000 do 1+900 </t>
  </si>
  <si>
    <t>Roboty ziemne koparkami podsiębiernymi z transportem urobku samochodami samowyładowczymi do 1 km i złożeniem urobku na odkład, grunt kategorii lll - IV</t>
  </si>
  <si>
    <t>2.4</t>
  </si>
  <si>
    <t>szt</t>
  </si>
  <si>
    <t>Słupki do znaków drogowych, z rur stalowych, Fi 50·mm</t>
  </si>
  <si>
    <t>Przymocowanie tablic znaków drogowych, znaki zakazu, nakazu, ostrzegawcze, informacyjne, powierzchnia do 0,3 m2</t>
  </si>
  <si>
    <t>OZNAKOWANIE PIONOWE</t>
  </si>
  <si>
    <t>Podbudowy ulepszone, pospółka stabilizowana cementem, warstwa dolna, grubość warstwy po zagęszczeniu 10 cm</t>
  </si>
  <si>
    <t>Dokop - roboty ziemne koparkami podsiębiernymi z transportem urobku samochodami samowyładowczymi do 1·km, koparka 0,15·m3, grunt kategorii I-II - nasyp pod mijanki i uzupełnienie poboczy pospółką (dokop Wykonawca pozyska na własny koszt)</t>
  </si>
  <si>
    <t>6.4</t>
  </si>
  <si>
    <t>Przepusty rurowe pod zjazdami, ławy fundamentowe żwirowe</t>
  </si>
  <si>
    <t>6.5</t>
  </si>
  <si>
    <t>Przepusty rurowe pod zjazdami, rury dwuścienne karbowane z tworzywa sztucznego o sztywności obwodowej SN8, średnica wewnętrzna fi 400 mm</t>
  </si>
  <si>
    <t>Ścianki czołowe betonowe prefabrykowane dla przepustów rurowych z rur o średnicy 40·cm</t>
  </si>
  <si>
    <t xml:space="preserve">Umocnienie dna i skarp rowów płytami prefabrykowanymi betonowymi wielootworowymi na podsypce cementowo-piaskowej grubości 10 cm, płyty 40x60x8cm </t>
  </si>
  <si>
    <t>Dok. Projektowa
ST nr 4
ST nr 5</t>
  </si>
  <si>
    <t>Wyrównanie podbudowy tłuczniem kamiennym, średnia grubość warstwy po zagęszczeniu do 10 cm</t>
  </si>
  <si>
    <t>ROBOTY PRZYGOTOWAWCZE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</si>
</sst>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left" vertical="top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="85" zoomScaleSheetLayoutView="85" zoomScalePageLayoutView="0" workbookViewId="0" topLeftCell="A1">
      <selection activeCell="C14" sqref="C14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9.28125" style="5" customWidth="1"/>
    <col min="7" max="7" width="13.7109375" style="6" customWidth="1"/>
    <col min="8" max="8" width="15.140625" style="0" customWidth="1"/>
    <col min="9" max="9" width="15.28125" style="0" customWidth="1"/>
  </cols>
  <sheetData>
    <row r="1" spans="1:7" ht="24" customHeight="1">
      <c r="A1" s="30" t="s">
        <v>75</v>
      </c>
      <c r="B1" s="30"/>
      <c r="C1" s="30"/>
      <c r="D1" s="30"/>
      <c r="E1" s="30"/>
      <c r="F1" s="30"/>
      <c r="G1" s="30"/>
    </row>
    <row r="2" spans="1:7" ht="30.75" customHeight="1">
      <c r="A2" s="31" t="s">
        <v>93</v>
      </c>
      <c r="B2" s="31"/>
      <c r="C2" s="31"/>
      <c r="D2" s="31"/>
      <c r="E2" s="31"/>
      <c r="F2" s="31"/>
      <c r="G2" s="31"/>
    </row>
    <row r="4" spans="1:7" s="6" customFormat="1" ht="25.5">
      <c r="A4" s="3" t="s">
        <v>47</v>
      </c>
      <c r="B4" s="3" t="s">
        <v>72</v>
      </c>
      <c r="C4" s="3" t="s">
        <v>74</v>
      </c>
      <c r="D4" s="3" t="s">
        <v>45</v>
      </c>
      <c r="E4" s="3" t="s">
        <v>11</v>
      </c>
      <c r="F4" s="7" t="s">
        <v>91</v>
      </c>
      <c r="G4" s="3" t="s">
        <v>73</v>
      </c>
    </row>
    <row r="5" spans="1:8" ht="12.75">
      <c r="A5" s="18" t="s">
        <v>8</v>
      </c>
      <c r="B5" s="23" t="s">
        <v>110</v>
      </c>
      <c r="C5" s="24"/>
      <c r="D5" s="24"/>
      <c r="E5" s="24"/>
      <c r="F5" s="24"/>
      <c r="G5" s="25"/>
      <c r="H5" s="1"/>
    </row>
    <row r="6" spans="1:8" ht="38.25">
      <c r="A6" s="19" t="s">
        <v>10</v>
      </c>
      <c r="B6" s="15" t="s">
        <v>60</v>
      </c>
      <c r="C6" s="15" t="s">
        <v>48</v>
      </c>
      <c r="D6" s="16" t="s">
        <v>18</v>
      </c>
      <c r="E6" s="8">
        <v>0.9</v>
      </c>
      <c r="F6" s="13"/>
      <c r="G6" s="13"/>
      <c r="H6" s="1"/>
    </row>
    <row r="7" spans="1:8" ht="12.75">
      <c r="A7" s="18" t="s">
        <v>30</v>
      </c>
      <c r="B7" s="23" t="s">
        <v>14</v>
      </c>
      <c r="C7" s="24"/>
      <c r="D7" s="24"/>
      <c r="E7" s="24"/>
      <c r="F7" s="24"/>
      <c r="G7" s="25"/>
      <c r="H7" s="1"/>
    </row>
    <row r="8" spans="1:8" ht="51">
      <c r="A8" s="19" t="s">
        <v>0</v>
      </c>
      <c r="B8" s="15" t="s">
        <v>61</v>
      </c>
      <c r="C8" s="15" t="s">
        <v>94</v>
      </c>
      <c r="D8" s="16" t="s">
        <v>31</v>
      </c>
      <c r="E8" s="8">
        <v>120</v>
      </c>
      <c r="F8" s="13"/>
      <c r="G8" s="13"/>
      <c r="H8" s="1"/>
    </row>
    <row r="9" spans="1:8" ht="76.5">
      <c r="A9" s="19" t="s">
        <v>26</v>
      </c>
      <c r="B9" s="15" t="s">
        <v>61</v>
      </c>
      <c r="C9" s="15" t="s">
        <v>101</v>
      </c>
      <c r="D9" s="16" t="s">
        <v>31</v>
      </c>
      <c r="E9" s="8">
        <v>140</v>
      </c>
      <c r="F9" s="13"/>
      <c r="G9" s="13"/>
      <c r="H9" s="1"/>
    </row>
    <row r="10" spans="1:8" ht="38.25">
      <c r="A10" s="19" t="s">
        <v>4</v>
      </c>
      <c r="B10" s="15" t="s">
        <v>61</v>
      </c>
      <c r="C10" s="15" t="s">
        <v>83</v>
      </c>
      <c r="D10" s="16" t="s">
        <v>31</v>
      </c>
      <c r="E10" s="8">
        <v>260</v>
      </c>
      <c r="F10" s="13"/>
      <c r="G10" s="13"/>
      <c r="H10" s="1"/>
    </row>
    <row r="11" spans="1:8" ht="25.5">
      <c r="A11" s="19" t="s">
        <v>95</v>
      </c>
      <c r="B11" s="15" t="s">
        <v>61</v>
      </c>
      <c r="C11" s="15" t="s">
        <v>41</v>
      </c>
      <c r="D11" s="16" t="s">
        <v>31</v>
      </c>
      <c r="E11" s="8">
        <v>260</v>
      </c>
      <c r="F11" s="13"/>
      <c r="G11" s="13"/>
      <c r="H11" s="1"/>
    </row>
    <row r="12" spans="1:8" ht="12.75">
      <c r="A12" s="18" t="s">
        <v>12</v>
      </c>
      <c r="B12" s="23" t="s">
        <v>44</v>
      </c>
      <c r="C12" s="24"/>
      <c r="D12" s="24"/>
      <c r="E12" s="24"/>
      <c r="F12" s="24"/>
      <c r="G12" s="25"/>
      <c r="H12" s="1"/>
    </row>
    <row r="13" spans="1:8" ht="25.5">
      <c r="A13" s="19" t="s">
        <v>5</v>
      </c>
      <c r="B13" s="15" t="s">
        <v>61</v>
      </c>
      <c r="C13" s="15" t="s">
        <v>84</v>
      </c>
      <c r="D13" s="16" t="s">
        <v>13</v>
      </c>
      <c r="E13" s="12">
        <v>3770</v>
      </c>
      <c r="F13" s="13"/>
      <c r="G13" s="13"/>
      <c r="H13" s="1"/>
    </row>
    <row r="14" spans="1:8" ht="38.25">
      <c r="A14" s="19" t="s">
        <v>17</v>
      </c>
      <c r="B14" s="15" t="s">
        <v>108</v>
      </c>
      <c r="C14" s="15" t="s">
        <v>100</v>
      </c>
      <c r="D14" s="16" t="s">
        <v>13</v>
      </c>
      <c r="E14" s="12">
        <v>190</v>
      </c>
      <c r="F14" s="13"/>
      <c r="G14" s="13"/>
      <c r="H14" s="1"/>
    </row>
    <row r="15" spans="1:8" ht="38.25">
      <c r="A15" s="19" t="s">
        <v>3</v>
      </c>
      <c r="B15" s="15" t="s">
        <v>63</v>
      </c>
      <c r="C15" s="15" t="s">
        <v>109</v>
      </c>
      <c r="D15" s="16" t="s">
        <v>31</v>
      </c>
      <c r="E15" s="12">
        <v>110</v>
      </c>
      <c r="F15" s="13"/>
      <c r="G15" s="13"/>
      <c r="H15" s="1"/>
    </row>
    <row r="16" spans="1:8" ht="38.25">
      <c r="A16" s="19" t="s">
        <v>25</v>
      </c>
      <c r="B16" s="15" t="s">
        <v>63</v>
      </c>
      <c r="C16" s="15" t="s">
        <v>42</v>
      </c>
      <c r="D16" s="16" t="s">
        <v>13</v>
      </c>
      <c r="E16" s="12">
        <v>3680</v>
      </c>
      <c r="F16" s="13"/>
      <c r="G16" s="13"/>
      <c r="H16" s="1"/>
    </row>
    <row r="17" spans="1:8" ht="38.25">
      <c r="A17" s="19" t="s">
        <v>89</v>
      </c>
      <c r="B17" s="15" t="s">
        <v>63</v>
      </c>
      <c r="C17" s="15" t="s">
        <v>43</v>
      </c>
      <c r="D17" s="16" t="s">
        <v>13</v>
      </c>
      <c r="E17" s="12">
        <v>3680</v>
      </c>
      <c r="F17" s="13"/>
      <c r="G17" s="13"/>
      <c r="H17" s="1"/>
    </row>
    <row r="18" spans="1:8" ht="12.75">
      <c r="A18" s="18" t="s">
        <v>27</v>
      </c>
      <c r="B18" s="23" t="s">
        <v>38</v>
      </c>
      <c r="C18" s="24"/>
      <c r="D18" s="24"/>
      <c r="E18" s="24"/>
      <c r="F18" s="24"/>
      <c r="G18" s="25"/>
      <c r="H18" s="1"/>
    </row>
    <row r="19" spans="1:8" ht="25.5">
      <c r="A19" s="19" t="s">
        <v>24</v>
      </c>
      <c r="B19" s="15" t="s">
        <v>62</v>
      </c>
      <c r="C19" s="15" t="s">
        <v>33</v>
      </c>
      <c r="D19" s="16" t="s">
        <v>13</v>
      </c>
      <c r="E19" s="12">
        <v>3470</v>
      </c>
      <c r="F19" s="13"/>
      <c r="G19" s="13"/>
      <c r="H19" s="1"/>
    </row>
    <row r="20" spans="1:8" ht="38.25">
      <c r="A20" s="19" t="s">
        <v>1</v>
      </c>
      <c r="B20" s="15" t="s">
        <v>62</v>
      </c>
      <c r="C20" s="15" t="s">
        <v>34</v>
      </c>
      <c r="D20" s="16" t="s">
        <v>13</v>
      </c>
      <c r="E20" s="12">
        <v>3470</v>
      </c>
      <c r="F20" s="13"/>
      <c r="G20" s="13"/>
      <c r="H20" s="1"/>
    </row>
    <row r="21" spans="1:8" ht="25.5">
      <c r="A21" s="19" t="s">
        <v>21</v>
      </c>
      <c r="B21" s="15" t="s">
        <v>62</v>
      </c>
      <c r="C21" s="15" t="s">
        <v>33</v>
      </c>
      <c r="D21" s="16" t="s">
        <v>13</v>
      </c>
      <c r="E21" s="12">
        <v>3380</v>
      </c>
      <c r="F21" s="13"/>
      <c r="G21" s="13"/>
      <c r="H21" s="1"/>
    </row>
    <row r="22" spans="1:8" ht="38.25">
      <c r="A22" s="19" t="s">
        <v>6</v>
      </c>
      <c r="B22" s="15" t="s">
        <v>62</v>
      </c>
      <c r="C22" s="15" t="s">
        <v>46</v>
      </c>
      <c r="D22" s="16" t="s">
        <v>13</v>
      </c>
      <c r="E22" s="12">
        <v>3380</v>
      </c>
      <c r="F22" s="13"/>
      <c r="G22" s="13"/>
      <c r="H22" s="1"/>
    </row>
    <row r="23" spans="1:8" ht="38.25">
      <c r="A23" s="19" t="s">
        <v>23</v>
      </c>
      <c r="B23" s="15" t="s">
        <v>63</v>
      </c>
      <c r="C23" s="15" t="s">
        <v>59</v>
      </c>
      <c r="D23" s="16" t="s">
        <v>13</v>
      </c>
      <c r="E23" s="12">
        <v>920</v>
      </c>
      <c r="F23" s="13"/>
      <c r="G23" s="13"/>
      <c r="H23" s="1"/>
    </row>
    <row r="24" spans="1:8" ht="12.75">
      <c r="A24" s="18" t="s">
        <v>9</v>
      </c>
      <c r="B24" s="23" t="s">
        <v>99</v>
      </c>
      <c r="C24" s="24"/>
      <c r="D24" s="24"/>
      <c r="E24" s="24"/>
      <c r="F24" s="24"/>
      <c r="G24" s="25"/>
      <c r="H24" s="1"/>
    </row>
    <row r="25" spans="1:8" ht="25.5">
      <c r="A25" s="19" t="s">
        <v>16</v>
      </c>
      <c r="B25" s="15" t="s">
        <v>68</v>
      </c>
      <c r="C25" s="15" t="s">
        <v>97</v>
      </c>
      <c r="D25" s="16" t="s">
        <v>96</v>
      </c>
      <c r="E25" s="12">
        <v>28</v>
      </c>
      <c r="F25" s="13"/>
      <c r="G25" s="13"/>
      <c r="H25" s="1"/>
    </row>
    <row r="26" spans="1:8" ht="38.25">
      <c r="A26" s="19" t="s">
        <v>7</v>
      </c>
      <c r="B26" s="15" t="s">
        <v>68</v>
      </c>
      <c r="C26" s="15" t="s">
        <v>98</v>
      </c>
      <c r="D26" s="16" t="s">
        <v>96</v>
      </c>
      <c r="E26" s="12">
        <v>28</v>
      </c>
      <c r="F26" s="13"/>
      <c r="G26" s="13"/>
      <c r="H26" s="1"/>
    </row>
    <row r="27" spans="1:8" ht="12.75">
      <c r="A27" s="18" t="s">
        <v>56</v>
      </c>
      <c r="B27" s="23" t="s">
        <v>39</v>
      </c>
      <c r="C27" s="24"/>
      <c r="D27" s="24"/>
      <c r="E27" s="24"/>
      <c r="F27" s="24"/>
      <c r="G27" s="25"/>
      <c r="H27" s="1"/>
    </row>
    <row r="28" spans="1:8" ht="51">
      <c r="A28" s="19" t="s">
        <v>57</v>
      </c>
      <c r="B28" s="15" t="s">
        <v>64</v>
      </c>
      <c r="C28" s="15" t="s">
        <v>107</v>
      </c>
      <c r="D28" s="16" t="s">
        <v>13</v>
      </c>
      <c r="E28" s="12">
        <v>50</v>
      </c>
      <c r="F28" s="13"/>
      <c r="G28" s="13"/>
      <c r="H28" s="1"/>
    </row>
    <row r="29" spans="1:8" ht="25.5">
      <c r="A29" s="19" t="s">
        <v>77</v>
      </c>
      <c r="B29" s="15" t="s">
        <v>67</v>
      </c>
      <c r="C29" s="15" t="s">
        <v>40</v>
      </c>
      <c r="D29" s="16" t="s">
        <v>19</v>
      </c>
      <c r="E29" s="12">
        <v>540</v>
      </c>
      <c r="F29" s="13"/>
      <c r="G29" s="13"/>
      <c r="H29" s="1"/>
    </row>
    <row r="30" spans="1:8" ht="25.5">
      <c r="A30" s="19" t="s">
        <v>58</v>
      </c>
      <c r="B30" s="15" t="s">
        <v>66</v>
      </c>
      <c r="C30" s="22" t="s">
        <v>103</v>
      </c>
      <c r="D30" s="16" t="s">
        <v>31</v>
      </c>
      <c r="E30" s="8">
        <v>7</v>
      </c>
      <c r="F30" s="13"/>
      <c r="G30" s="13"/>
      <c r="H30" s="1"/>
    </row>
    <row r="31" spans="1:8" ht="38.25">
      <c r="A31" s="19" t="s">
        <v>102</v>
      </c>
      <c r="B31" s="15" t="s">
        <v>66</v>
      </c>
      <c r="C31" s="15" t="s">
        <v>105</v>
      </c>
      <c r="D31" s="16" t="s">
        <v>19</v>
      </c>
      <c r="E31" s="8">
        <v>66</v>
      </c>
      <c r="F31" s="13"/>
      <c r="G31" s="13"/>
      <c r="H31" s="1"/>
    </row>
    <row r="32" spans="1:8" ht="25.5">
      <c r="A32" s="19" t="s">
        <v>104</v>
      </c>
      <c r="B32" s="15" t="s">
        <v>66</v>
      </c>
      <c r="C32" s="15" t="s">
        <v>106</v>
      </c>
      <c r="D32" s="16" t="s">
        <v>90</v>
      </c>
      <c r="E32" s="8">
        <v>4</v>
      </c>
      <c r="F32" s="13"/>
      <c r="G32" s="13"/>
      <c r="H32" s="1"/>
    </row>
    <row r="33" spans="1:8" ht="15.75" customHeight="1">
      <c r="A33" s="20"/>
      <c r="B33" s="17"/>
      <c r="C33" s="17"/>
      <c r="D33" s="26" t="s">
        <v>69</v>
      </c>
      <c r="E33" s="26"/>
      <c r="F33" s="27"/>
      <c r="G33" s="14"/>
      <c r="H33" s="1"/>
    </row>
    <row r="34" spans="1:8" ht="15.75" customHeight="1">
      <c r="A34" s="21" t="s">
        <v>92</v>
      </c>
      <c r="B34" s="17"/>
      <c r="C34" s="17"/>
      <c r="D34" s="28" t="s">
        <v>70</v>
      </c>
      <c r="E34" s="28"/>
      <c r="F34" s="29"/>
      <c r="G34" s="14"/>
      <c r="H34" s="1"/>
    </row>
    <row r="35" spans="1:8" ht="15.75" customHeight="1">
      <c r="A35" s="20"/>
      <c r="B35" s="17"/>
      <c r="C35" s="17"/>
      <c r="D35" s="28" t="s">
        <v>71</v>
      </c>
      <c r="E35" s="28"/>
      <c r="F35" s="29"/>
      <c r="G35" s="14"/>
      <c r="H35" s="1"/>
    </row>
  </sheetData>
  <sheetProtection/>
  <mergeCells count="11">
    <mergeCell ref="A1:G1"/>
    <mergeCell ref="A2:G2"/>
    <mergeCell ref="B5:G5"/>
    <mergeCell ref="B7:G7"/>
    <mergeCell ref="B12:G12"/>
    <mergeCell ref="B18:G18"/>
    <mergeCell ref="B24:G24"/>
    <mergeCell ref="B27:G27"/>
    <mergeCell ref="D33:F33"/>
    <mergeCell ref="D34:F34"/>
    <mergeCell ref="D35:F35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8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10.8515625" style="5" customWidth="1"/>
    <col min="7" max="7" width="14.7109375" style="6" customWidth="1"/>
    <col min="8" max="8" width="15.140625" style="0" customWidth="1"/>
    <col min="9" max="9" width="15.28125" style="0" customWidth="1"/>
  </cols>
  <sheetData>
    <row r="1" spans="1:7" ht="24" customHeight="1">
      <c r="A1" s="30" t="s">
        <v>75</v>
      </c>
      <c r="B1" s="30"/>
      <c r="C1" s="30"/>
      <c r="D1" s="30"/>
      <c r="E1" s="30"/>
      <c r="F1" s="30"/>
      <c r="G1" s="30"/>
    </row>
    <row r="2" spans="1:7" ht="30.75" customHeight="1">
      <c r="A2" s="31" t="s">
        <v>85</v>
      </c>
      <c r="B2" s="31"/>
      <c r="C2" s="31"/>
      <c r="D2" s="31"/>
      <c r="E2" s="31"/>
      <c r="F2" s="31"/>
      <c r="G2" s="31"/>
    </row>
    <row r="4" spans="1:7" s="6" customFormat="1" ht="25.5">
      <c r="A4" s="3" t="s">
        <v>47</v>
      </c>
      <c r="B4" s="3" t="s">
        <v>72</v>
      </c>
      <c r="C4" s="3" t="s">
        <v>74</v>
      </c>
      <c r="D4" s="3" t="s">
        <v>45</v>
      </c>
      <c r="E4" s="3" t="s">
        <v>11</v>
      </c>
      <c r="F4" s="7" t="s">
        <v>91</v>
      </c>
      <c r="G4" s="3" t="s">
        <v>73</v>
      </c>
    </row>
    <row r="5" spans="1:8" ht="12.75">
      <c r="A5" s="18" t="s">
        <v>8</v>
      </c>
      <c r="B5" s="23" t="s">
        <v>32</v>
      </c>
      <c r="C5" s="24"/>
      <c r="D5" s="24"/>
      <c r="E5" s="24"/>
      <c r="F5" s="24"/>
      <c r="G5" s="25"/>
      <c r="H5" s="1"/>
    </row>
    <row r="6" spans="1:8" ht="38.25">
      <c r="A6" s="19" t="s">
        <v>10</v>
      </c>
      <c r="B6" s="15" t="s">
        <v>60</v>
      </c>
      <c r="C6" s="15" t="s">
        <v>48</v>
      </c>
      <c r="D6" s="16" t="s">
        <v>18</v>
      </c>
      <c r="E6" s="8">
        <v>0.21</v>
      </c>
      <c r="F6" s="13"/>
      <c r="G6" s="13"/>
      <c r="H6" s="1"/>
    </row>
    <row r="7" spans="1:8" ht="25.5">
      <c r="A7" s="19" t="s">
        <v>29</v>
      </c>
      <c r="B7" s="15" t="s">
        <v>61</v>
      </c>
      <c r="C7" s="9" t="s">
        <v>35</v>
      </c>
      <c r="D7" s="10" t="s">
        <v>36</v>
      </c>
      <c r="E7" s="8">
        <v>0.05</v>
      </c>
      <c r="F7" s="13"/>
      <c r="G7" s="13"/>
      <c r="H7" s="1"/>
    </row>
    <row r="8" spans="1:8" ht="25.5">
      <c r="A8" s="19" t="s">
        <v>15</v>
      </c>
      <c r="B8" s="15" t="s">
        <v>61</v>
      </c>
      <c r="C8" s="11" t="s">
        <v>37</v>
      </c>
      <c r="D8" s="10" t="s">
        <v>13</v>
      </c>
      <c r="E8" s="12">
        <v>500</v>
      </c>
      <c r="F8" s="13"/>
      <c r="G8" s="13"/>
      <c r="H8" s="1"/>
    </row>
    <row r="9" spans="1:8" ht="38.25">
      <c r="A9" s="19" t="s">
        <v>28</v>
      </c>
      <c r="B9" s="15" t="s">
        <v>62</v>
      </c>
      <c r="C9" s="11" t="s">
        <v>86</v>
      </c>
      <c r="D9" s="16" t="s">
        <v>19</v>
      </c>
      <c r="E9" s="8">
        <f>2*7</f>
        <v>14</v>
      </c>
      <c r="F9" s="13"/>
      <c r="G9" s="13"/>
      <c r="H9" s="1"/>
    </row>
    <row r="10" spans="1:8" ht="25.5">
      <c r="A10" s="19" t="s">
        <v>76</v>
      </c>
      <c r="B10" s="15" t="s">
        <v>62</v>
      </c>
      <c r="C10" s="15" t="s">
        <v>51</v>
      </c>
      <c r="D10" s="16" t="s">
        <v>19</v>
      </c>
      <c r="E10" s="8">
        <v>5</v>
      </c>
      <c r="F10" s="13"/>
      <c r="G10" s="13"/>
      <c r="H10" s="1"/>
    </row>
    <row r="11" spans="1:8" ht="12.75">
      <c r="A11" s="18" t="s">
        <v>30</v>
      </c>
      <c r="B11" s="23" t="s">
        <v>14</v>
      </c>
      <c r="C11" s="24"/>
      <c r="D11" s="24"/>
      <c r="E11" s="24"/>
      <c r="F11" s="24"/>
      <c r="G11" s="25"/>
      <c r="H11" s="1"/>
    </row>
    <row r="12" spans="1:8" ht="63.75">
      <c r="A12" s="19" t="s">
        <v>0</v>
      </c>
      <c r="B12" s="15" t="s">
        <v>63</v>
      </c>
      <c r="C12" s="15" t="s">
        <v>82</v>
      </c>
      <c r="D12" s="16" t="s">
        <v>31</v>
      </c>
      <c r="E12" s="8">
        <f>ROUND(4*95*0.5,-1)</f>
        <v>190</v>
      </c>
      <c r="F12" s="13"/>
      <c r="G12" s="13"/>
      <c r="H12" s="1"/>
    </row>
    <row r="13" spans="1:8" ht="38.25">
      <c r="A13" s="19" t="s">
        <v>26</v>
      </c>
      <c r="B13" s="15" t="s">
        <v>63</v>
      </c>
      <c r="C13" s="15" t="s">
        <v>83</v>
      </c>
      <c r="D13" s="16" t="s">
        <v>31</v>
      </c>
      <c r="E13" s="8">
        <f>E12</f>
        <v>190</v>
      </c>
      <c r="F13" s="13"/>
      <c r="G13" s="13"/>
      <c r="H13" s="1"/>
    </row>
    <row r="14" spans="1:8" ht="25.5">
      <c r="A14" s="19" t="s">
        <v>4</v>
      </c>
      <c r="B14" s="15" t="s">
        <v>63</v>
      </c>
      <c r="C14" s="15" t="s">
        <v>41</v>
      </c>
      <c r="D14" s="16" t="s">
        <v>31</v>
      </c>
      <c r="E14" s="8">
        <f>E13</f>
        <v>190</v>
      </c>
      <c r="F14" s="13"/>
      <c r="G14" s="13"/>
      <c r="H14" s="1"/>
    </row>
    <row r="15" spans="1:8" ht="12.75">
      <c r="A15" s="18" t="s">
        <v>12</v>
      </c>
      <c r="B15" s="23" t="s">
        <v>52</v>
      </c>
      <c r="C15" s="24"/>
      <c r="D15" s="24"/>
      <c r="E15" s="24"/>
      <c r="F15" s="24"/>
      <c r="G15" s="25"/>
      <c r="H15" s="1"/>
    </row>
    <row r="16" spans="1:8" ht="76.5">
      <c r="A16" s="19" t="s">
        <v>5</v>
      </c>
      <c r="B16" s="15" t="s">
        <v>64</v>
      </c>
      <c r="C16" s="15" t="s">
        <v>88</v>
      </c>
      <c r="D16" s="16" t="s">
        <v>19</v>
      </c>
      <c r="E16" s="8">
        <v>6</v>
      </c>
      <c r="F16" s="13"/>
      <c r="G16" s="13"/>
      <c r="H16" s="1"/>
    </row>
    <row r="17" spans="1:8" ht="25.5">
      <c r="A17" s="19" t="s">
        <v>17</v>
      </c>
      <c r="B17" s="15" t="s">
        <v>64</v>
      </c>
      <c r="C17" s="15" t="s">
        <v>87</v>
      </c>
      <c r="D17" s="16" t="s">
        <v>90</v>
      </c>
      <c r="E17" s="8">
        <v>2</v>
      </c>
      <c r="F17" s="13"/>
      <c r="G17" s="13"/>
      <c r="H17" s="1"/>
    </row>
    <row r="18" spans="1:8" ht="63.75">
      <c r="A18" s="19" t="s">
        <v>3</v>
      </c>
      <c r="B18" s="15" t="s">
        <v>63</v>
      </c>
      <c r="C18" s="15" t="s">
        <v>53</v>
      </c>
      <c r="D18" s="16" t="s">
        <v>31</v>
      </c>
      <c r="E18" s="8">
        <f>ROUND(E16*0.9,0)</f>
        <v>5</v>
      </c>
      <c r="F18" s="13"/>
      <c r="G18" s="13"/>
      <c r="H18" s="1"/>
    </row>
    <row r="19" spans="1:8" ht="25.5">
      <c r="A19" s="19" t="s">
        <v>25</v>
      </c>
      <c r="B19" s="15" t="s">
        <v>63</v>
      </c>
      <c r="C19" s="15" t="s">
        <v>54</v>
      </c>
      <c r="D19" s="16" t="s">
        <v>31</v>
      </c>
      <c r="E19" s="8">
        <f>E18</f>
        <v>5</v>
      </c>
      <c r="F19" s="13"/>
      <c r="G19" s="13"/>
      <c r="H19" s="1"/>
    </row>
    <row r="20" spans="1:8" ht="25.5">
      <c r="A20" s="19" t="s">
        <v>89</v>
      </c>
      <c r="B20" s="15" t="s">
        <v>63</v>
      </c>
      <c r="C20" s="15" t="s">
        <v>55</v>
      </c>
      <c r="D20" s="16" t="s">
        <v>31</v>
      </c>
      <c r="E20" s="8">
        <f>E19</f>
        <v>5</v>
      </c>
      <c r="F20" s="13"/>
      <c r="G20" s="13"/>
      <c r="H20" s="1"/>
    </row>
    <row r="21" spans="1:8" ht="12.75">
      <c r="A21" s="18" t="s">
        <v>27</v>
      </c>
      <c r="B21" s="23" t="s">
        <v>44</v>
      </c>
      <c r="C21" s="24"/>
      <c r="D21" s="24"/>
      <c r="E21" s="24"/>
      <c r="F21" s="24"/>
      <c r="G21" s="25"/>
      <c r="H21" s="1"/>
    </row>
    <row r="22" spans="1:8" ht="25.5">
      <c r="A22" s="19" t="s">
        <v>24</v>
      </c>
      <c r="B22" s="15" t="s">
        <v>63</v>
      </c>
      <c r="C22" s="15" t="s">
        <v>84</v>
      </c>
      <c r="D22" s="16" t="s">
        <v>13</v>
      </c>
      <c r="E22" s="12">
        <f>ROUND(E6*1000*4,-1)</f>
        <v>840</v>
      </c>
      <c r="F22" s="13"/>
      <c r="G22" s="13"/>
      <c r="H22" s="1"/>
    </row>
    <row r="23" spans="1:8" ht="25.5">
      <c r="A23" s="19" t="s">
        <v>1</v>
      </c>
      <c r="B23" s="15" t="s">
        <v>66</v>
      </c>
      <c r="C23" s="15" t="s">
        <v>49</v>
      </c>
      <c r="D23" s="16" t="s">
        <v>13</v>
      </c>
      <c r="E23" s="12">
        <f>ROUND(95*4,-1)</f>
        <v>380</v>
      </c>
      <c r="F23" s="13"/>
      <c r="G23" s="13"/>
      <c r="H23" s="1"/>
    </row>
    <row r="24" spans="1:8" ht="25.5">
      <c r="A24" s="19" t="s">
        <v>21</v>
      </c>
      <c r="B24" s="15" t="s">
        <v>67</v>
      </c>
      <c r="C24" s="15" t="s">
        <v>50</v>
      </c>
      <c r="D24" s="16" t="s">
        <v>13</v>
      </c>
      <c r="E24" s="12">
        <f>E23</f>
        <v>380</v>
      </c>
      <c r="F24" s="13"/>
      <c r="G24" s="13"/>
      <c r="H24" s="1"/>
    </row>
    <row r="25" spans="1:8" ht="38.25">
      <c r="A25" s="19" t="s">
        <v>6</v>
      </c>
      <c r="B25" s="15" t="s">
        <v>66</v>
      </c>
      <c r="C25" s="15" t="s">
        <v>42</v>
      </c>
      <c r="D25" s="16" t="s">
        <v>13</v>
      </c>
      <c r="E25" s="12">
        <f>ROUND(E6*1000*4,-1)</f>
        <v>840</v>
      </c>
      <c r="F25" s="13"/>
      <c r="G25" s="13"/>
      <c r="H25" s="1"/>
    </row>
    <row r="26" spans="1:8" ht="38.25">
      <c r="A26" s="19" t="s">
        <v>23</v>
      </c>
      <c r="B26" s="15" t="s">
        <v>66</v>
      </c>
      <c r="C26" s="15" t="s">
        <v>43</v>
      </c>
      <c r="D26" s="16" t="s">
        <v>13</v>
      </c>
      <c r="E26" s="12">
        <f>E25</f>
        <v>840</v>
      </c>
      <c r="F26" s="13"/>
      <c r="G26" s="13"/>
      <c r="H26" s="1"/>
    </row>
    <row r="27" spans="1:8" ht="12.75">
      <c r="A27" s="18" t="s">
        <v>9</v>
      </c>
      <c r="B27" s="23" t="s">
        <v>38</v>
      </c>
      <c r="C27" s="24"/>
      <c r="D27" s="24"/>
      <c r="E27" s="24"/>
      <c r="F27" s="24"/>
      <c r="G27" s="25"/>
      <c r="H27" s="1"/>
    </row>
    <row r="28" spans="1:8" ht="25.5">
      <c r="A28" s="19" t="s">
        <v>16</v>
      </c>
      <c r="B28" s="15" t="s">
        <v>65</v>
      </c>
      <c r="C28" s="15" t="s">
        <v>33</v>
      </c>
      <c r="D28" s="16" t="s">
        <v>13</v>
      </c>
      <c r="E28" s="12">
        <f>E29</f>
        <v>710</v>
      </c>
      <c r="F28" s="13"/>
      <c r="G28" s="13"/>
      <c r="H28" s="1"/>
    </row>
    <row r="29" spans="1:8" ht="38.25">
      <c r="A29" s="19" t="s">
        <v>7</v>
      </c>
      <c r="B29" s="15" t="s">
        <v>65</v>
      </c>
      <c r="C29" s="15" t="s">
        <v>34</v>
      </c>
      <c r="D29" s="16" t="s">
        <v>13</v>
      </c>
      <c r="E29" s="12">
        <f>ROUND(E6*1000*3.1+60,-1)</f>
        <v>710</v>
      </c>
      <c r="F29" s="13"/>
      <c r="G29" s="13"/>
      <c r="H29" s="1"/>
    </row>
    <row r="30" spans="1:8" ht="25.5">
      <c r="A30" s="19" t="s">
        <v>22</v>
      </c>
      <c r="B30" s="15" t="s">
        <v>65</v>
      </c>
      <c r="C30" s="15" t="s">
        <v>33</v>
      </c>
      <c r="D30" s="16" t="s">
        <v>13</v>
      </c>
      <c r="E30" s="12">
        <f>E31</f>
        <v>690</v>
      </c>
      <c r="F30" s="13"/>
      <c r="G30" s="13"/>
      <c r="H30" s="1"/>
    </row>
    <row r="31" spans="1:8" ht="38.25">
      <c r="A31" s="19" t="s">
        <v>2</v>
      </c>
      <c r="B31" s="15" t="s">
        <v>65</v>
      </c>
      <c r="C31" s="15" t="s">
        <v>46</v>
      </c>
      <c r="D31" s="16" t="s">
        <v>13</v>
      </c>
      <c r="E31" s="12">
        <f>ROUND(E6*1000*3+60,-1)</f>
        <v>690</v>
      </c>
      <c r="F31" s="13"/>
      <c r="G31" s="13"/>
      <c r="H31" s="1"/>
    </row>
    <row r="32" spans="1:8" ht="38.25">
      <c r="A32" s="19" t="s">
        <v>20</v>
      </c>
      <c r="B32" s="15" t="s">
        <v>66</v>
      </c>
      <c r="C32" s="15" t="s">
        <v>59</v>
      </c>
      <c r="D32" s="16" t="s">
        <v>13</v>
      </c>
      <c r="E32" s="12">
        <f>ROUND(2*E6*1000*0.5+3*3.5*1.5,-1)</f>
        <v>230</v>
      </c>
      <c r="F32" s="13"/>
      <c r="G32" s="13"/>
      <c r="H32" s="1"/>
    </row>
    <row r="33" spans="1:8" ht="12.75">
      <c r="A33" s="18" t="s">
        <v>56</v>
      </c>
      <c r="B33" s="23" t="s">
        <v>39</v>
      </c>
      <c r="C33" s="24"/>
      <c r="D33" s="24"/>
      <c r="E33" s="24"/>
      <c r="F33" s="24"/>
      <c r="G33" s="25"/>
      <c r="H33" s="1"/>
    </row>
    <row r="34" spans="1:8" ht="38.25">
      <c r="A34" s="19" t="s">
        <v>57</v>
      </c>
      <c r="B34" s="15" t="s">
        <v>78</v>
      </c>
      <c r="C34" s="15" t="s">
        <v>79</v>
      </c>
      <c r="D34" s="16" t="s">
        <v>19</v>
      </c>
      <c r="E34" s="12">
        <v>65</v>
      </c>
      <c r="F34" s="13"/>
      <c r="G34" s="13"/>
      <c r="H34" s="1"/>
    </row>
    <row r="35" spans="1:8" ht="51">
      <c r="A35" s="19" t="s">
        <v>77</v>
      </c>
      <c r="B35" s="15" t="s">
        <v>80</v>
      </c>
      <c r="C35" s="15" t="s">
        <v>81</v>
      </c>
      <c r="D35" s="16" t="s">
        <v>13</v>
      </c>
      <c r="E35" s="12">
        <f>E34*1.2</f>
        <v>78</v>
      </c>
      <c r="F35" s="13"/>
      <c r="G35" s="13"/>
      <c r="H35" s="1"/>
    </row>
    <row r="36" spans="1:8" ht="25.5">
      <c r="A36" s="19" t="s">
        <v>58</v>
      </c>
      <c r="B36" s="15" t="s">
        <v>68</v>
      </c>
      <c r="C36" s="15" t="s">
        <v>40</v>
      </c>
      <c r="D36" s="16" t="s">
        <v>19</v>
      </c>
      <c r="E36" s="12">
        <v>140</v>
      </c>
      <c r="F36" s="13"/>
      <c r="G36" s="13"/>
      <c r="H36" s="1"/>
    </row>
    <row r="37" spans="1:8" ht="19.5" customHeight="1">
      <c r="A37" s="20"/>
      <c r="B37" s="17"/>
      <c r="C37" s="17"/>
      <c r="D37" s="32" t="s">
        <v>69</v>
      </c>
      <c r="E37" s="32"/>
      <c r="F37" s="33"/>
      <c r="G37" s="14"/>
      <c r="H37" s="1"/>
    </row>
    <row r="38" spans="1:8" ht="19.5" customHeight="1">
      <c r="A38" s="21" t="s">
        <v>92</v>
      </c>
      <c r="B38" s="17"/>
      <c r="C38" s="17"/>
      <c r="D38" s="34" t="s">
        <v>70</v>
      </c>
      <c r="E38" s="34"/>
      <c r="F38" s="35"/>
      <c r="G38" s="14"/>
      <c r="H38" s="1"/>
    </row>
    <row r="39" spans="1:8" ht="19.5" customHeight="1">
      <c r="A39" s="20"/>
      <c r="B39" s="17"/>
      <c r="C39" s="17"/>
      <c r="D39" s="34" t="s">
        <v>71</v>
      </c>
      <c r="E39" s="34"/>
      <c r="F39" s="35"/>
      <c r="G39" s="14"/>
      <c r="H39" s="1"/>
    </row>
  </sheetData>
  <sheetProtection/>
  <mergeCells count="11">
    <mergeCell ref="A1:G1"/>
    <mergeCell ref="B5:G5"/>
    <mergeCell ref="B11:G11"/>
    <mergeCell ref="B15:G15"/>
    <mergeCell ref="B21:G21"/>
    <mergeCell ref="B27:G27"/>
    <mergeCell ref="B33:G33"/>
    <mergeCell ref="D37:F37"/>
    <mergeCell ref="D38:F38"/>
    <mergeCell ref="D39:F39"/>
    <mergeCell ref="A2:G2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6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uzytkownik</cp:lastModifiedBy>
  <cp:lastPrinted>2018-09-27T08:32:19Z</cp:lastPrinted>
  <dcterms:created xsi:type="dcterms:W3CDTF">2015-04-20T09:42:38Z</dcterms:created>
  <dcterms:modified xsi:type="dcterms:W3CDTF">2019-03-26T14:21:28Z</dcterms:modified>
  <cp:category/>
  <cp:version/>
  <cp:contentType/>
  <cp:contentStatus/>
</cp:coreProperties>
</file>